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codeName="Ten_skoroszyt" defaultThemeVersion="124226"/>
  <bookViews>
    <workbookView xWindow="0" yWindow="-15" windowWidth="19440" windowHeight="12810"/>
  </bookViews>
  <sheets>
    <sheet name="Euros 2024" sheetId="2" r:id="rId1"/>
    <sheet name="Arkusz 2" sheetId="3" state="hidden" r:id="rId2"/>
  </sheets>
  <definedNames>
    <definedName name="Hotele">'Arkusz 2'!$E$4:$E$26</definedName>
    <definedName name="_xlnm.Print_Area" localSheetId="0">'Euros 2024'!$A$1:$O$53</definedName>
    <definedName name="przyjazd">'Arkusz 2'!$B$4:$B$8</definedName>
    <definedName name="wyjazd">'Arkusz 2'!$B$15:$B$22</definedName>
  </definedNames>
  <calcPr calcId="125725"/>
</workbook>
</file>

<file path=xl/calcChain.xml><?xml version="1.0" encoding="utf-8"?>
<calcChain xmlns="http://schemas.openxmlformats.org/spreadsheetml/2006/main">
  <c r="M18" i="2"/>
  <c r="N18"/>
  <c r="M19"/>
  <c r="O19" s="1"/>
  <c r="N19"/>
  <c r="M20"/>
  <c r="N20"/>
  <c r="M21"/>
  <c r="O21" s="1"/>
  <c r="N21"/>
  <c r="M22"/>
  <c r="N22"/>
  <c r="M23"/>
  <c r="N23"/>
  <c r="M24"/>
  <c r="N24"/>
  <c r="M25"/>
  <c r="N25"/>
  <c r="M26"/>
  <c r="N26"/>
  <c r="M27"/>
  <c r="O27" s="1"/>
  <c r="N27"/>
  <c r="M28"/>
  <c r="N28"/>
  <c r="M29"/>
  <c r="O29" s="1"/>
  <c r="N29"/>
  <c r="M30"/>
  <c r="N30"/>
  <c r="M31"/>
  <c r="O31" s="1"/>
  <c r="N31"/>
  <c r="M32"/>
  <c r="N32"/>
  <c r="M33"/>
  <c r="O33" s="1"/>
  <c r="N33"/>
  <c r="M34"/>
  <c r="N34"/>
  <c r="M35"/>
  <c r="N35"/>
  <c r="M36"/>
  <c r="N36"/>
  <c r="M37"/>
  <c r="O37" s="1"/>
  <c r="N37"/>
  <c r="M38"/>
  <c r="O38" s="1"/>
  <c r="N38"/>
  <c r="M39"/>
  <c r="N39"/>
  <c r="M40"/>
  <c r="N40"/>
  <c r="M41"/>
  <c r="N41"/>
  <c r="G20" i="3"/>
  <c r="G12"/>
  <c r="O35" i="2" l="1"/>
  <c r="O32"/>
  <c r="O41"/>
  <c r="O25"/>
  <c r="O34"/>
  <c r="O26"/>
  <c r="O22"/>
  <c r="O20"/>
  <c r="O36"/>
  <c r="O40"/>
  <c r="O24"/>
  <c r="O39"/>
  <c r="O30"/>
  <c r="O28"/>
  <c r="O23"/>
  <c r="O18"/>
  <c r="M17"/>
  <c r="G6" i="3" l="1"/>
  <c r="N17" i="2" l="1"/>
  <c r="G26" i="3"/>
  <c r="G22"/>
  <c r="G23"/>
  <c r="G24"/>
  <c r="G25"/>
  <c r="G21"/>
  <c r="G19"/>
  <c r="G14"/>
  <c r="G15"/>
  <c r="G16"/>
  <c r="G17"/>
  <c r="G18"/>
  <c r="G13"/>
  <c r="G7"/>
  <c r="G8"/>
  <c r="G9"/>
  <c r="G10"/>
  <c r="G11"/>
  <c r="G5"/>
  <c r="O17" i="2" l="1"/>
  <c r="N43"/>
  <c r="O43" l="1"/>
  <c r="O45" s="1"/>
</calcChain>
</file>

<file path=xl/sharedStrings.xml><?xml version="1.0" encoding="utf-8"?>
<sst xmlns="http://schemas.openxmlformats.org/spreadsheetml/2006/main" count="170" uniqueCount="92">
  <si>
    <t xml:space="preserve">38th European Taekwon-Do Championships, 
</t>
  </si>
  <si>
    <t xml:space="preserve">29th  Junior European Taekwon-Do Championships, </t>
  </si>
  <si>
    <t>1st Pre-Junior European Taekwon-Do Championships</t>
  </si>
  <si>
    <t>17th – 21st April 2024 in Lublin, Poland.</t>
  </si>
  <si>
    <t>Accommodation Booking Form</t>
  </si>
  <si>
    <t>Country name / Address / Tax number</t>
  </si>
  <si>
    <t xml:space="preserve"> </t>
  </si>
  <si>
    <t>Name of contact person</t>
  </si>
  <si>
    <t>Mobile Phone</t>
  </si>
  <si>
    <t>Email</t>
  </si>
  <si>
    <t>Arrival</t>
  </si>
  <si>
    <t>Departure</t>
  </si>
  <si>
    <t>Name of the hotel</t>
  </si>
  <si>
    <t>Accommodation list of participants</t>
  </si>
  <si>
    <t>Price per room</t>
  </si>
  <si>
    <t>Number of nights</t>
  </si>
  <si>
    <t>Total amount</t>
  </si>
  <si>
    <t>Date</t>
  </si>
  <si>
    <t>Type of the room</t>
  </si>
  <si>
    <t>1-Name</t>
  </si>
  <si>
    <t>1-Surname</t>
  </si>
  <si>
    <t>2-Name</t>
  </si>
  <si>
    <t>2-Surname</t>
  </si>
  <si>
    <t>3-Name</t>
  </si>
  <si>
    <t>3-Surname</t>
  </si>
  <si>
    <t>4-Name</t>
  </si>
  <si>
    <t>4-Surname</t>
  </si>
  <si>
    <t xml:space="preserve"> per night EUR</t>
  </si>
  <si>
    <t xml:space="preserve"> EUR</t>
  </si>
  <si>
    <t>Room 1</t>
  </si>
  <si>
    <t>single Motel PZM</t>
  </si>
  <si>
    <t>double Motel PZM</t>
  </si>
  <si>
    <t>Room 3</t>
  </si>
  <si>
    <t>triple Motel PZM</t>
  </si>
  <si>
    <t>Room 4</t>
  </si>
  <si>
    <t>Room 5</t>
  </si>
  <si>
    <t>Room 6</t>
  </si>
  <si>
    <t>Room 7</t>
  </si>
  <si>
    <t>Room 8</t>
  </si>
  <si>
    <t>Room 9</t>
  </si>
  <si>
    <t>Room 10</t>
  </si>
  <si>
    <t>Room 11</t>
  </si>
  <si>
    <t>Room 12</t>
  </si>
  <si>
    <t>Room 13</t>
  </si>
  <si>
    <t>Room 14</t>
  </si>
  <si>
    <t>Room 15</t>
  </si>
  <si>
    <t>Room 16</t>
  </si>
  <si>
    <t>Room 17</t>
  </si>
  <si>
    <t>Room 18</t>
  </si>
  <si>
    <t>Room 19</t>
  </si>
  <si>
    <t>Room 20</t>
  </si>
  <si>
    <t>Room 21</t>
  </si>
  <si>
    <t>Room 22</t>
  </si>
  <si>
    <t>Room 23</t>
  </si>
  <si>
    <t>Room 24</t>
  </si>
  <si>
    <t>Room 25</t>
  </si>
  <si>
    <t>TOTAL</t>
  </si>
  <si>
    <t>obligatory bank fee</t>
  </si>
  <si>
    <t>TOTAL to be paid</t>
  </si>
  <si>
    <t>ATTENTION:</t>
  </si>
  <si>
    <t>Room 2</t>
  </si>
  <si>
    <t>przyjazd</t>
  </si>
  <si>
    <t>wyjazd</t>
  </si>
  <si>
    <t>single Campanile</t>
  </si>
  <si>
    <t>single Hampton by Hilton</t>
  </si>
  <si>
    <t>single B&amp;B Lublin Centrum</t>
  </si>
  <si>
    <t>single Hotels Lublin</t>
  </si>
  <si>
    <t>double Focus Hotel</t>
  </si>
  <si>
    <t>double Campanile</t>
  </si>
  <si>
    <t>double Hampton by Hilton</t>
  </si>
  <si>
    <t>double B&amp;B Lublin Centrum</t>
  </si>
  <si>
    <t>double Hotels Lublin</t>
  </si>
  <si>
    <t>triple Campanile</t>
  </si>
  <si>
    <t>triple Hampton by Hilton</t>
  </si>
  <si>
    <t>triple B&amp;B Lublin Centrum</t>
  </si>
  <si>
    <t>4-person B&amp;B Lublin Centrum</t>
  </si>
  <si>
    <t>triple Hotel Lublin</t>
  </si>
  <si>
    <t>single Hotel Focus</t>
  </si>
  <si>
    <t>-</t>
  </si>
  <si>
    <t>single Hotel Forum</t>
  </si>
  <si>
    <t>double Hotel Forum</t>
  </si>
  <si>
    <t>Hotele</t>
  </si>
  <si>
    <t>Payment for accommodation should be sent to the following account:</t>
  </si>
  <si>
    <r>
      <t>Incumbent</t>
    </r>
    <r>
      <rPr>
        <sz val="12"/>
        <color indexed="8"/>
        <rFont val="Calibri"/>
        <family val="2"/>
        <charset val="238"/>
      </rPr>
      <t xml:space="preserve">: Polski Związek Taekwon-Do </t>
    </r>
  </si>
  <si>
    <r>
      <t>Incumbent address</t>
    </r>
    <r>
      <rPr>
        <sz val="12"/>
        <color indexed="8"/>
        <rFont val="Calibri"/>
        <family val="2"/>
        <charset val="238"/>
      </rPr>
      <t>: 5/B Milenijna, 20-884 Lublin, Poland</t>
    </r>
  </si>
  <si>
    <r>
      <t>Bank</t>
    </r>
    <r>
      <rPr>
        <sz val="12"/>
        <color indexed="8"/>
        <rFont val="Calibri"/>
        <family val="2"/>
        <charset val="238"/>
      </rPr>
      <t>: BPS SA. o/ Lublin</t>
    </r>
  </si>
  <si>
    <r>
      <t>Bank address</t>
    </r>
    <r>
      <rPr>
        <sz val="12"/>
        <color indexed="8"/>
        <rFont val="Calibri"/>
        <family val="2"/>
        <charset val="238"/>
      </rPr>
      <t>: 4 Karlowicza, 20-027 Lublin, Poland</t>
    </r>
  </si>
  <si>
    <r>
      <t>Account</t>
    </r>
    <r>
      <rPr>
        <sz val="12"/>
        <color indexed="8"/>
        <rFont val="Calibri"/>
        <family val="2"/>
        <charset val="238"/>
      </rPr>
      <t>: PL 58 1930 1695 2500 0505 0589 0009</t>
    </r>
  </si>
  <si>
    <r>
      <t>SWIFT</t>
    </r>
    <r>
      <rPr>
        <sz val="12"/>
        <color indexed="8"/>
        <rFont val="Calibri"/>
        <family val="2"/>
        <charset val="238"/>
      </rPr>
      <t>: POLU PL PR</t>
    </r>
  </si>
  <si>
    <r>
      <t xml:space="preserve">SEND THIS APPLICATION FORM ON OR BEFORE </t>
    </r>
    <r>
      <rPr>
        <b/>
        <sz val="11"/>
        <color rgb="FFFF0000"/>
        <rFont val="Calibri"/>
        <family val="2"/>
        <charset val="238"/>
        <scheme val="minor"/>
      </rPr>
      <t>February 19th 2024</t>
    </r>
    <r>
      <rPr>
        <sz val="11"/>
        <color indexed="8"/>
        <rFont val="Calibri"/>
        <family val="2"/>
        <charset val="238"/>
        <scheme val="minor"/>
      </rPr>
      <t xml:space="preserve"> to euros.tkd.2024@gmail.com </t>
    </r>
  </si>
  <si>
    <t>single IBB Grand Hotel VIP</t>
  </si>
  <si>
    <t>double IBB Grand Hotel VIP</t>
  </si>
</sst>
</file>

<file path=xl/styles.xml><?xml version="1.0" encoding="utf-8"?>
<styleSheet xmlns="http://schemas.openxmlformats.org/spreadsheetml/2006/main">
  <numFmts count="5">
    <numFmt numFmtId="164" formatCode="_-&quot;€ &quot;* #,##0.00_-;&quot;-€ &quot;* #,##0.00_-;_-&quot;€ &quot;* \-??_-;_-@_-"/>
    <numFmt numFmtId="165" formatCode="#,##0\ [$€-1]"/>
    <numFmt numFmtId="166" formatCode="d\-mm;@"/>
    <numFmt numFmtId="167" formatCode="_-* #,##0\ [$€-1]_-;\-* #,##0\ [$€-1]_-;_-* &quot;-&quot;??\ [$€-1]_-;_-@_-"/>
    <numFmt numFmtId="168" formatCode="#,##0_ ;\-#,##0\ "/>
  </numFmts>
  <fonts count="3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1"/>
      <color indexed="10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2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41"/>
      </patternFill>
    </fill>
    <fill>
      <patternFill patternType="solid">
        <fgColor rgb="FFCBE0F5"/>
        <bgColor indexed="27"/>
      </patternFill>
    </fill>
    <fill>
      <patternFill patternType="solid">
        <fgColor rgb="FFCBE0F5"/>
        <bgColor indexed="41"/>
      </patternFill>
    </fill>
    <fill>
      <patternFill patternType="solid">
        <fgColor rgb="FFCBE0F5"/>
        <bgColor indexed="26"/>
      </patternFill>
    </fill>
    <fill>
      <patternFill patternType="solid">
        <fgColor rgb="FFFFE5F0"/>
        <bgColor indexed="26"/>
      </patternFill>
    </fill>
    <fill>
      <patternFill patternType="solid">
        <fgColor rgb="FFF5F9F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4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rgb="FFCCFFFF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2" fillId="0" borderId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8" borderId="0" applyNumberFormat="0" applyBorder="0" applyAlignment="0" applyProtection="0"/>
    <xf numFmtId="0" fontId="4" fillId="2" borderId="1" applyNumberFormat="0" applyAlignment="0" applyProtection="0"/>
    <xf numFmtId="0" fontId="5" fillId="9" borderId="2" applyNumberFormat="0" applyAlignment="0" applyProtection="0"/>
    <xf numFmtId="164" fontId="2" fillId="0" borderId="0" applyFill="0" applyBorder="0" applyAlignment="0" applyProtection="0"/>
    <xf numFmtId="0" fontId="6" fillId="0" borderId="3" applyNumberFormat="0" applyFill="0" applyAlignment="0" applyProtection="0"/>
    <xf numFmtId="0" fontId="7" fillId="10" borderId="4" applyNumberFormat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2" fillId="9" borderId="1" applyNumberFormat="0" applyAlignment="0" applyProtection="0"/>
    <xf numFmtId="0" fontId="13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11" borderId="9" applyNumberFormat="0" applyAlignment="0" applyProtection="0"/>
  </cellStyleXfs>
  <cellXfs count="75">
    <xf numFmtId="0" fontId="0" fillId="0" borderId="0" xfId="0"/>
    <xf numFmtId="0" fontId="1" fillId="0" borderId="0" xfId="0" applyFont="1"/>
    <xf numFmtId="10" fontId="0" fillId="0" borderId="0" xfId="0" applyNumberFormat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17" fillId="0" borderId="0" xfId="1" applyFont="1" applyBorder="1" applyProtection="1">
      <protection locked="0"/>
    </xf>
    <xf numFmtId="0" fontId="17" fillId="0" borderId="0" xfId="17" applyFont="1" applyBorder="1" applyProtection="1">
      <protection locked="0"/>
    </xf>
    <xf numFmtId="0" fontId="17" fillId="0" borderId="0" xfId="17" applyFont="1" applyAlignment="1" applyProtection="1">
      <alignment horizontal="center"/>
      <protection locked="0"/>
    </xf>
    <xf numFmtId="0" fontId="17" fillId="0" borderId="0" xfId="17" applyFont="1" applyProtection="1">
      <protection locked="0"/>
    </xf>
    <xf numFmtId="0" fontId="17" fillId="0" borderId="0" xfId="17" applyFont="1" applyBorder="1" applyAlignment="1" applyProtection="1">
      <alignment horizontal="left"/>
      <protection locked="0"/>
    </xf>
    <xf numFmtId="0" fontId="18" fillId="0" borderId="0" xfId="1" applyFont="1" applyAlignment="1" applyProtection="1">
      <alignment horizontal="center"/>
      <protection locked="0"/>
    </xf>
    <xf numFmtId="0" fontId="18" fillId="0" borderId="0" xfId="1" applyFont="1" applyAlignment="1" applyProtection="1">
      <protection locked="0"/>
    </xf>
    <xf numFmtId="0" fontId="22" fillId="0" borderId="0" xfId="1" applyFont="1" applyAlignment="1" applyProtection="1">
      <protection locked="0"/>
    </xf>
    <xf numFmtId="0" fontId="17" fillId="0" borderId="0" xfId="1" applyFont="1" applyAlignment="1" applyProtection="1">
      <protection locked="0"/>
    </xf>
    <xf numFmtId="0" fontId="17" fillId="0" borderId="0" xfId="1" applyFont="1" applyAlignment="1" applyProtection="1">
      <alignment horizontal="center"/>
      <protection locked="0"/>
    </xf>
    <xf numFmtId="0" fontId="21" fillId="0" borderId="0" xfId="1" applyFont="1" applyAlignment="1" applyProtection="1">
      <protection locked="0"/>
    </xf>
    <xf numFmtId="3" fontId="21" fillId="0" borderId="0" xfId="1" applyNumberFormat="1" applyFont="1" applyAlignment="1" applyProtection="1">
      <protection locked="0"/>
    </xf>
    <xf numFmtId="3" fontId="21" fillId="0" borderId="0" xfId="1" applyNumberFormat="1" applyFont="1" applyAlignment="1" applyProtection="1">
      <alignment horizontal="left"/>
      <protection locked="0"/>
    </xf>
    <xf numFmtId="0" fontId="21" fillId="0" borderId="0" xfId="1" applyFont="1" applyAlignment="1" applyProtection="1">
      <alignment horizontal="center"/>
      <protection locked="0"/>
    </xf>
    <xf numFmtId="0" fontId="23" fillId="0" borderId="0" xfId="1" applyFont="1" applyAlignment="1" applyProtection="1">
      <alignment horizontal="right"/>
      <protection locked="0"/>
    </xf>
    <xf numFmtId="0" fontId="17" fillId="0" borderId="0" xfId="1" applyFont="1" applyAlignment="1" applyProtection="1">
      <alignment horizontal="left"/>
      <protection locked="0"/>
    </xf>
    <xf numFmtId="0" fontId="17" fillId="0" borderId="0" xfId="1" applyFont="1" applyProtection="1">
      <protection locked="0"/>
    </xf>
    <xf numFmtId="0" fontId="17" fillId="0" borderId="0" xfId="17" applyFont="1" applyFill="1" applyBorder="1" applyAlignment="1" applyProtection="1">
      <alignment horizontal="center"/>
      <protection locked="0"/>
    </xf>
    <xf numFmtId="0" fontId="24" fillId="13" borderId="10" xfId="17" applyFont="1" applyFill="1" applyBorder="1" applyAlignment="1" applyProtection="1">
      <alignment horizontal="center" vertical="center"/>
      <protection locked="0"/>
    </xf>
    <xf numFmtId="0" fontId="24" fillId="14" borderId="10" xfId="17" applyFont="1" applyFill="1" applyBorder="1" applyAlignment="1" applyProtection="1">
      <alignment horizontal="center" vertical="center" wrapText="1"/>
      <protection locked="0"/>
    </xf>
    <xf numFmtId="0" fontId="24" fillId="14" borderId="10" xfId="17" applyFont="1" applyFill="1" applyBorder="1" applyAlignment="1" applyProtection="1">
      <alignment horizontal="center" vertical="center"/>
      <protection locked="0"/>
    </xf>
    <xf numFmtId="0" fontId="24" fillId="17" borderId="10" xfId="17" applyFont="1" applyFill="1" applyBorder="1" applyAlignment="1" applyProtection="1">
      <alignment horizontal="center" vertical="center"/>
      <protection locked="0"/>
    </xf>
    <xf numFmtId="0" fontId="24" fillId="0" borderId="10" xfId="17" applyFont="1" applyBorder="1" applyProtection="1">
      <protection locked="0"/>
    </xf>
    <xf numFmtId="166" fontId="0" fillId="0" borderId="10" xfId="0" applyNumberFormat="1" applyBorder="1" applyAlignment="1" applyProtection="1">
      <alignment horizontal="center"/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>
      <protection locked="0"/>
    </xf>
    <xf numFmtId="0" fontId="17" fillId="15" borderId="0" xfId="17" applyFont="1" applyFill="1" applyAlignment="1" applyProtection="1">
      <alignment horizontal="right"/>
      <protection locked="0"/>
    </xf>
    <xf numFmtId="3" fontId="18" fillId="15" borderId="0" xfId="17" applyNumberFormat="1" applyFont="1" applyFill="1" applyAlignment="1" applyProtection="1">
      <alignment horizontal="center"/>
      <protection locked="0"/>
    </xf>
    <xf numFmtId="0" fontId="17" fillId="15" borderId="0" xfId="17" applyFont="1" applyFill="1" applyAlignment="1" applyProtection="1">
      <alignment horizontal="center"/>
      <protection locked="0"/>
    </xf>
    <xf numFmtId="165" fontId="18" fillId="15" borderId="0" xfId="17" applyNumberFormat="1" applyFont="1" applyFill="1" applyAlignment="1" applyProtection="1">
      <alignment horizontal="center"/>
      <protection locked="0"/>
    </xf>
    <xf numFmtId="0" fontId="17" fillId="19" borderId="0" xfId="1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7" fillId="0" borderId="0" xfId="17" applyFont="1" applyBorder="1" applyAlignment="1" applyProtection="1">
      <alignment horizontal="center"/>
      <protection locked="0"/>
    </xf>
    <xf numFmtId="0" fontId="22" fillId="0" borderId="0" xfId="1" applyFont="1" applyAlignment="1" applyProtection="1">
      <alignment horizontal="center"/>
      <protection locked="0"/>
    </xf>
    <xf numFmtId="0" fontId="18" fillId="15" borderId="0" xfId="17" applyFont="1" applyFill="1" applyAlignment="1" applyProtection="1">
      <alignment horizontal="center"/>
      <protection locked="0"/>
    </xf>
    <xf numFmtId="165" fontId="18" fillId="20" borderId="0" xfId="17" applyNumberFormat="1" applyFont="1" applyFill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0" fontId="24" fillId="16" borderId="10" xfId="17" applyFont="1" applyFill="1" applyBorder="1" applyAlignment="1" applyProtection="1">
      <alignment horizontal="center" vertical="center" wrapText="1"/>
      <protection locked="0"/>
    </xf>
    <xf numFmtId="168" fontId="0" fillId="0" borderId="10" xfId="0" applyNumberFormat="1" applyBorder="1" applyAlignment="1" applyProtection="1">
      <alignment horizontal="center"/>
      <protection locked="0"/>
    </xf>
    <xf numFmtId="167" fontId="0" fillId="0" borderId="10" xfId="0" applyNumberFormat="1" applyBorder="1" applyAlignment="1" applyProtection="1">
      <protection locked="0"/>
    </xf>
    <xf numFmtId="0" fontId="24" fillId="15" borderId="10" xfId="17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/>
    </xf>
    <xf numFmtId="0" fontId="17" fillId="0" borderId="0" xfId="1" applyFont="1" applyBorder="1" applyAlignment="1" applyProtection="1">
      <alignment horizontal="center"/>
      <protection locked="0"/>
    </xf>
    <xf numFmtId="0" fontId="17" fillId="19" borderId="0" xfId="1" applyFont="1" applyFill="1" applyAlignment="1" applyProtection="1">
      <alignment horizontal="right"/>
      <protection locked="0"/>
    </xf>
    <xf numFmtId="0" fontId="17" fillId="15" borderId="0" xfId="17" applyFont="1" applyFill="1" applyAlignment="1" applyProtection="1">
      <alignment horizontal="right"/>
      <protection locked="0"/>
    </xf>
    <xf numFmtId="0" fontId="17" fillId="15" borderId="0" xfId="1" applyFont="1" applyFill="1" applyAlignment="1" applyProtection="1">
      <alignment horizontal="left" vertical="center"/>
      <protection locked="0"/>
    </xf>
    <xf numFmtId="0" fontId="26" fillId="15" borderId="0" xfId="17" applyFont="1" applyFill="1" applyAlignment="1" applyProtection="1">
      <alignment horizontal="right" vertical="center"/>
      <protection locked="0"/>
    </xf>
    <xf numFmtId="0" fontId="25" fillId="17" borderId="10" xfId="17" applyFont="1" applyFill="1" applyBorder="1" applyAlignment="1" applyProtection="1">
      <alignment horizontal="center" vertical="center"/>
      <protection locked="0"/>
    </xf>
    <xf numFmtId="0" fontId="27" fillId="21" borderId="0" xfId="17" applyFont="1" applyFill="1" applyBorder="1" applyAlignment="1" applyProtection="1">
      <alignment horizontal="center"/>
      <protection locked="0"/>
    </xf>
    <xf numFmtId="0" fontId="19" fillId="0" borderId="0" xfId="1" applyFont="1" applyAlignment="1" applyProtection="1">
      <alignment horizontal="center"/>
      <protection locked="0"/>
    </xf>
    <xf numFmtId="0" fontId="20" fillId="0" borderId="0" xfId="1" applyFont="1" applyAlignment="1" applyProtection="1">
      <protection locked="0"/>
    </xf>
    <xf numFmtId="0" fontId="19" fillId="0" borderId="0" xfId="1" applyFont="1" applyAlignment="1" applyProtection="1">
      <alignment horizontal="right"/>
      <protection locked="0"/>
    </xf>
    <xf numFmtId="0" fontId="20" fillId="0" borderId="0" xfId="1" applyFont="1" applyAlignment="1" applyProtection="1">
      <alignment horizontal="right"/>
      <protection locked="0"/>
    </xf>
    <xf numFmtId="0" fontId="24" fillId="16" borderId="10" xfId="17" applyFont="1" applyFill="1" applyBorder="1" applyAlignment="1" applyProtection="1">
      <alignment horizontal="center" vertical="center" wrapText="1"/>
      <protection locked="0"/>
    </xf>
    <xf numFmtId="0" fontId="21" fillId="22" borderId="0" xfId="1" applyFont="1" applyFill="1" applyBorder="1" applyAlignment="1" applyProtection="1">
      <alignment horizontal="center"/>
      <protection locked="0"/>
    </xf>
    <xf numFmtId="0" fontId="21" fillId="12" borderId="0" xfId="1" applyFont="1" applyFill="1" applyBorder="1" applyProtection="1">
      <protection locked="0"/>
    </xf>
    <xf numFmtId="0" fontId="22" fillId="22" borderId="0" xfId="1" applyFont="1" applyFill="1" applyBorder="1" applyAlignment="1" applyProtection="1">
      <alignment horizontal="center"/>
      <protection locked="0"/>
    </xf>
    <xf numFmtId="0" fontId="21" fillId="22" borderId="0" xfId="1" applyNumberFormat="1" applyFont="1" applyFill="1" applyBorder="1" applyAlignment="1" applyProtection="1">
      <alignment horizontal="center"/>
      <protection locked="0"/>
    </xf>
    <xf numFmtId="0" fontId="21" fillId="12" borderId="0" xfId="1" applyNumberFormat="1" applyFont="1" applyFill="1" applyBorder="1" applyProtection="1">
      <protection locked="0"/>
    </xf>
    <xf numFmtId="0" fontId="24" fillId="12" borderId="11" xfId="17" applyFont="1" applyFill="1" applyBorder="1" applyAlignment="1" applyProtection="1">
      <alignment horizontal="center" vertical="center"/>
      <protection locked="0"/>
    </xf>
    <xf numFmtId="0" fontId="24" fillId="12" borderId="12" xfId="17" applyFont="1" applyFill="1" applyBorder="1" applyAlignment="1" applyProtection="1">
      <alignment horizontal="center" vertical="center"/>
      <protection locked="0"/>
    </xf>
    <xf numFmtId="0" fontId="28" fillId="18" borderId="0" xfId="17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0" fillId="0" borderId="0" xfId="0" applyBorder="1" applyAlignment="1">
      <alignment horizontal="left"/>
    </xf>
    <xf numFmtId="0" fontId="29" fillId="0" borderId="0" xfId="0" applyFont="1" applyBorder="1" applyAlignment="1"/>
    <xf numFmtId="0" fontId="1" fillId="0" borderId="0" xfId="0" applyFont="1" applyBorder="1" applyProtection="1">
      <protection locked="0"/>
    </xf>
    <xf numFmtId="0" fontId="30" fillId="0" borderId="0" xfId="0" applyFont="1" applyBorder="1" applyAlignment="1"/>
    <xf numFmtId="49" fontId="21" fillId="22" borderId="0" xfId="1" applyNumberFormat="1" applyFont="1" applyFill="1" applyBorder="1" applyAlignment="1" applyProtection="1">
      <alignment horizontal="center"/>
      <protection locked="0"/>
    </xf>
    <xf numFmtId="49" fontId="21" fillId="12" borderId="0" xfId="1" applyNumberFormat="1" applyFont="1" applyFill="1" applyBorder="1" applyProtection="1">
      <protection locked="0"/>
    </xf>
  </cellXfs>
  <cellStyles count="24">
    <cellStyle name="Akcent 1 2" xfId="2"/>
    <cellStyle name="Akcent 2 2" xfId="3"/>
    <cellStyle name="Akcent 3 2" xfId="4"/>
    <cellStyle name="Akcent 4 2" xfId="5"/>
    <cellStyle name="Akcent 5 2" xfId="6"/>
    <cellStyle name="Akcent 6 2" xfId="7"/>
    <cellStyle name="Dane wejściowe 2" xfId="8"/>
    <cellStyle name="Dane wyjściowe 2" xfId="9"/>
    <cellStyle name="Euro" xfId="10"/>
    <cellStyle name="Komórka połączona 2" xfId="11"/>
    <cellStyle name="Komórka zaznaczona 2" xfId="12"/>
    <cellStyle name="Nagłówek 1 2" xfId="13"/>
    <cellStyle name="Nagłówek 2 2" xfId="14"/>
    <cellStyle name="Nagłówek 3 2" xfId="15"/>
    <cellStyle name="Nagłówek 4 2" xfId="16"/>
    <cellStyle name="Normal 2" xfId="17"/>
    <cellStyle name="Normalny" xfId="0" builtinId="0"/>
    <cellStyle name="Normalny 2" xfId="1"/>
    <cellStyle name="Obliczenia 2" xfId="18"/>
    <cellStyle name="Suma 2" xfId="19"/>
    <cellStyle name="Tekst objaśnienia 2" xfId="20"/>
    <cellStyle name="Tekst ostrzeżenia 2" xfId="21"/>
    <cellStyle name="Tytuł 2" xfId="22"/>
    <cellStyle name="Uwaga 2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0</xdr:row>
      <xdr:rowOff>176895</xdr:rowOff>
    </xdr:from>
    <xdr:to>
      <xdr:col>3</xdr:col>
      <xdr:colOff>1100856</xdr:colOff>
      <xdr:row>6</xdr:row>
      <xdr:rowOff>157403</xdr:rowOff>
    </xdr:to>
    <xdr:pic>
      <xdr:nvPicPr>
        <xdr:cNvPr id="3" name="Obraz 2" descr="mistrzostwa_europy_2024_LOGO_zna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29" y="176895"/>
          <a:ext cx="2801748" cy="134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pageSetUpPr fitToPage="1"/>
  </sheetPr>
  <dimension ref="A1:O52"/>
  <sheetViews>
    <sheetView showGridLines="0" tabSelected="1" view="pageBreakPreview" zoomScale="90" zoomScaleNormal="80" zoomScaleSheetLayoutView="90" workbookViewId="0">
      <selection activeCell="D38" sqref="D38"/>
    </sheetView>
  </sheetViews>
  <sheetFormatPr defaultRowHeight="15"/>
  <cols>
    <col min="1" max="1" width="8.5703125" style="31" customWidth="1"/>
    <col min="2" max="2" width="8.28515625" style="31" customWidth="1"/>
    <col min="3" max="3" width="9.28515625" style="31" customWidth="1"/>
    <col min="4" max="4" width="27.5703125" style="31" bestFit="1" customWidth="1"/>
    <col min="5" max="12" width="14.5703125" style="31" customWidth="1"/>
    <col min="13" max="13" width="9" style="37" customWidth="1"/>
    <col min="14" max="14" width="8.28515625" style="37" customWidth="1"/>
    <col min="15" max="15" width="10.140625" style="37" customWidth="1"/>
    <col min="16" max="16384" width="9.140625" style="1"/>
  </cols>
  <sheetData>
    <row r="1" spans="1:1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5" ht="18.75" customHeight="1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</row>
    <row r="3" spans="1:15" ht="18.75" customHeight="1">
      <c r="A3" s="67" t="s">
        <v>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1:15" ht="18.75" customHeight="1">
      <c r="A4" s="67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5" ht="18.75" customHeight="1">
      <c r="A5" s="67" t="s">
        <v>3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</row>
    <row r="6" spans="1:15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</row>
    <row r="7" spans="1:1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</row>
    <row r="8" spans="1:15" ht="15.75">
      <c r="A8" s="6"/>
      <c r="B8" s="7"/>
      <c r="C8" s="7"/>
      <c r="D8" s="54" t="s">
        <v>4</v>
      </c>
      <c r="E8" s="54"/>
      <c r="F8" s="54"/>
      <c r="G8" s="54"/>
      <c r="H8" s="54"/>
      <c r="I8" s="54"/>
      <c r="J8" s="7"/>
      <c r="K8" s="7"/>
      <c r="L8" s="7"/>
      <c r="M8" s="38"/>
      <c r="N8" s="8"/>
      <c r="O8" s="8"/>
    </row>
    <row r="9" spans="1:15" ht="10.5" customHeight="1">
      <c r="A9" s="6"/>
      <c r="B9" s="7"/>
      <c r="C9" s="7"/>
      <c r="D9" s="10"/>
      <c r="E9" s="7"/>
      <c r="F9" s="7"/>
      <c r="G9" s="7"/>
      <c r="H9" s="7"/>
      <c r="I9" s="7"/>
      <c r="J9" s="7"/>
      <c r="K9" s="7"/>
      <c r="L9" s="7"/>
      <c r="M9" s="38"/>
      <c r="N9" s="8"/>
      <c r="O9" s="8"/>
    </row>
    <row r="10" spans="1:15">
      <c r="A10" s="55" t="s">
        <v>5</v>
      </c>
      <c r="B10" s="56"/>
      <c r="C10" s="56"/>
      <c r="D10" s="60" t="s">
        <v>6</v>
      </c>
      <c r="E10" s="61"/>
      <c r="F10" s="61"/>
      <c r="G10" s="61"/>
      <c r="H10" s="57" t="s">
        <v>7</v>
      </c>
      <c r="I10" s="56"/>
      <c r="J10" s="62"/>
      <c r="K10" s="61"/>
      <c r="L10" s="61"/>
      <c r="M10" s="61"/>
      <c r="N10" s="61"/>
      <c r="O10" s="61"/>
    </row>
    <row r="11" spans="1:15">
      <c r="A11" s="11"/>
      <c r="B11" s="11"/>
      <c r="C11" s="11"/>
      <c r="D11" s="60"/>
      <c r="E11" s="61"/>
      <c r="F11" s="61"/>
      <c r="G11" s="61"/>
      <c r="H11" s="12"/>
      <c r="I11" s="13"/>
      <c r="J11" s="14"/>
      <c r="K11" s="14"/>
      <c r="L11" s="14"/>
      <c r="M11" s="15"/>
      <c r="N11" s="15"/>
      <c r="O11" s="15"/>
    </row>
    <row r="12" spans="1:15" ht="9.75" customHeight="1">
      <c r="A12" s="16"/>
      <c r="B12" s="16"/>
      <c r="C12" s="17"/>
      <c r="D12" s="18"/>
      <c r="E12" s="17"/>
      <c r="F12" s="16"/>
      <c r="G12" s="16"/>
      <c r="H12" s="16"/>
      <c r="I12" s="16"/>
      <c r="J12" s="16"/>
      <c r="K12" s="16"/>
      <c r="L12" s="16"/>
      <c r="M12" s="39"/>
      <c r="N12" s="19"/>
      <c r="O12" s="39"/>
    </row>
    <row r="13" spans="1:15">
      <c r="A13" s="57" t="s">
        <v>8</v>
      </c>
      <c r="B13" s="58"/>
      <c r="C13" s="73"/>
      <c r="D13" s="74"/>
      <c r="E13" s="74"/>
      <c r="F13" s="16"/>
      <c r="G13" s="13"/>
      <c r="H13" s="13"/>
      <c r="I13" s="20" t="s">
        <v>9</v>
      </c>
      <c r="J13" s="63"/>
      <c r="K13" s="64"/>
      <c r="L13" s="64"/>
      <c r="M13" s="64"/>
      <c r="N13" s="64"/>
      <c r="O13" s="64"/>
    </row>
    <row r="14" spans="1:15">
      <c r="A14" s="9"/>
      <c r="B14" s="9"/>
      <c r="C14" s="9"/>
      <c r="D14" s="21"/>
      <c r="E14" s="22"/>
      <c r="F14" s="9"/>
      <c r="G14" s="9"/>
      <c r="H14" s="9"/>
      <c r="I14" s="9"/>
      <c r="J14" s="9"/>
      <c r="K14" s="22"/>
      <c r="L14" s="22"/>
      <c r="M14" s="8"/>
      <c r="N14" s="23"/>
      <c r="O14" s="23"/>
    </row>
    <row r="15" spans="1:15" s="47" customFormat="1" ht="25.5">
      <c r="A15" s="65"/>
      <c r="B15" s="24" t="s">
        <v>10</v>
      </c>
      <c r="C15" s="24" t="s">
        <v>11</v>
      </c>
      <c r="D15" s="25" t="s">
        <v>12</v>
      </c>
      <c r="E15" s="53" t="s">
        <v>13</v>
      </c>
      <c r="F15" s="53"/>
      <c r="G15" s="53"/>
      <c r="H15" s="53"/>
      <c r="I15" s="53"/>
      <c r="J15" s="53"/>
      <c r="K15" s="53"/>
      <c r="L15" s="53"/>
      <c r="M15" s="46" t="s">
        <v>14</v>
      </c>
      <c r="N15" s="59" t="s">
        <v>15</v>
      </c>
      <c r="O15" s="43" t="s">
        <v>16</v>
      </c>
    </row>
    <row r="16" spans="1:15" ht="24.75" customHeight="1">
      <c r="A16" s="66"/>
      <c r="B16" s="24" t="s">
        <v>17</v>
      </c>
      <c r="C16" s="24" t="s">
        <v>17</v>
      </c>
      <c r="D16" s="26" t="s">
        <v>18</v>
      </c>
      <c r="E16" s="27" t="s">
        <v>19</v>
      </c>
      <c r="F16" s="27" t="s">
        <v>20</v>
      </c>
      <c r="G16" s="27" t="s">
        <v>21</v>
      </c>
      <c r="H16" s="27" t="s">
        <v>22</v>
      </c>
      <c r="I16" s="27" t="s">
        <v>23</v>
      </c>
      <c r="J16" s="27" t="s">
        <v>24</v>
      </c>
      <c r="K16" s="27" t="s">
        <v>25</v>
      </c>
      <c r="L16" s="27" t="s">
        <v>26</v>
      </c>
      <c r="M16" s="46" t="s">
        <v>27</v>
      </c>
      <c r="N16" s="59"/>
      <c r="O16" s="43" t="s">
        <v>28</v>
      </c>
    </row>
    <row r="17" spans="1:15">
      <c r="A17" s="28" t="s">
        <v>29</v>
      </c>
      <c r="B17" s="29" t="s">
        <v>78</v>
      </c>
      <c r="C17" s="29" t="s">
        <v>78</v>
      </c>
      <c r="D17" s="29" t="s">
        <v>78</v>
      </c>
      <c r="E17" s="30"/>
      <c r="F17" s="30"/>
      <c r="G17" s="30"/>
      <c r="H17" s="30"/>
      <c r="I17" s="30"/>
      <c r="J17" s="30"/>
      <c r="K17" s="30"/>
      <c r="L17" s="30"/>
      <c r="M17" s="45">
        <f>VLOOKUP(D17,'Arkusz 2'!$E$4:$G$26,3,0)</f>
        <v>0</v>
      </c>
      <c r="N17" s="44">
        <f>IF(AND(C17&gt;B17,B17&gt;0),C17-B17,0)</f>
        <v>0</v>
      </c>
      <c r="O17" s="45">
        <f>M17*N17</f>
        <v>0</v>
      </c>
    </row>
    <row r="18" spans="1:15">
      <c r="A18" s="28" t="s">
        <v>60</v>
      </c>
      <c r="B18" s="29" t="s">
        <v>78</v>
      </c>
      <c r="C18" s="29" t="s">
        <v>78</v>
      </c>
      <c r="D18" s="29" t="s">
        <v>78</v>
      </c>
      <c r="E18" s="30"/>
      <c r="F18" s="30"/>
      <c r="G18" s="30"/>
      <c r="H18" s="30"/>
      <c r="I18" s="30"/>
      <c r="J18" s="30"/>
      <c r="K18" s="30"/>
      <c r="L18" s="30"/>
      <c r="M18" s="45">
        <f>VLOOKUP(D18,'Arkusz 2'!$E$4:$G$26,3,0)</f>
        <v>0</v>
      </c>
      <c r="N18" s="44">
        <f t="shared" ref="N18:N41" si="0">IF(AND(C18&gt;B18,B18&gt;0),C18-B18,0)</f>
        <v>0</v>
      </c>
      <c r="O18" s="45">
        <f t="shared" ref="O18:O41" si="1">M18*N18</f>
        <v>0</v>
      </c>
    </row>
    <row r="19" spans="1:15">
      <c r="A19" s="28" t="s">
        <v>32</v>
      </c>
      <c r="B19" s="29" t="s">
        <v>78</v>
      </c>
      <c r="C19" s="29" t="s">
        <v>78</v>
      </c>
      <c r="D19" s="29" t="s">
        <v>78</v>
      </c>
      <c r="E19" s="30"/>
      <c r="F19" s="30"/>
      <c r="G19" s="30"/>
      <c r="H19" s="30"/>
      <c r="I19" s="30"/>
      <c r="J19" s="30"/>
      <c r="K19" s="30"/>
      <c r="L19" s="30"/>
      <c r="M19" s="45">
        <f>VLOOKUP(D19,'Arkusz 2'!$E$4:$G$26,3,0)</f>
        <v>0</v>
      </c>
      <c r="N19" s="44">
        <f t="shared" si="0"/>
        <v>0</v>
      </c>
      <c r="O19" s="45">
        <f t="shared" si="1"/>
        <v>0</v>
      </c>
    </row>
    <row r="20" spans="1:15">
      <c r="A20" s="28" t="s">
        <v>34</v>
      </c>
      <c r="B20" s="29" t="s">
        <v>78</v>
      </c>
      <c r="C20" s="29" t="s">
        <v>78</v>
      </c>
      <c r="D20" s="29" t="s">
        <v>78</v>
      </c>
      <c r="E20" s="30"/>
      <c r="F20" s="30"/>
      <c r="G20" s="30"/>
      <c r="H20" s="30"/>
      <c r="I20" s="30"/>
      <c r="J20" s="30"/>
      <c r="K20" s="30"/>
      <c r="L20" s="30"/>
      <c r="M20" s="45">
        <f>VLOOKUP(D20,'Arkusz 2'!$E$4:$G$26,3,0)</f>
        <v>0</v>
      </c>
      <c r="N20" s="44">
        <f t="shared" si="0"/>
        <v>0</v>
      </c>
      <c r="O20" s="45">
        <f t="shared" si="1"/>
        <v>0</v>
      </c>
    </row>
    <row r="21" spans="1:15">
      <c r="A21" s="28" t="s">
        <v>35</v>
      </c>
      <c r="B21" s="29" t="s">
        <v>78</v>
      </c>
      <c r="C21" s="29" t="s">
        <v>78</v>
      </c>
      <c r="D21" s="29" t="s">
        <v>78</v>
      </c>
      <c r="E21" s="30"/>
      <c r="F21" s="30"/>
      <c r="G21" s="30"/>
      <c r="H21" s="30"/>
      <c r="I21" s="30"/>
      <c r="J21" s="30"/>
      <c r="K21" s="30"/>
      <c r="L21" s="30"/>
      <c r="M21" s="45">
        <f>VLOOKUP(D21,'Arkusz 2'!$E$4:$G$26,3,0)</f>
        <v>0</v>
      </c>
      <c r="N21" s="44">
        <f t="shared" si="0"/>
        <v>0</v>
      </c>
      <c r="O21" s="45">
        <f t="shared" si="1"/>
        <v>0</v>
      </c>
    </row>
    <row r="22" spans="1:15">
      <c r="A22" s="28" t="s">
        <v>36</v>
      </c>
      <c r="B22" s="29" t="s">
        <v>78</v>
      </c>
      <c r="C22" s="29" t="s">
        <v>78</v>
      </c>
      <c r="D22" s="29" t="s">
        <v>78</v>
      </c>
      <c r="E22" s="30"/>
      <c r="F22" s="30"/>
      <c r="G22" s="30"/>
      <c r="H22" s="30"/>
      <c r="I22" s="30"/>
      <c r="J22" s="30"/>
      <c r="K22" s="30"/>
      <c r="L22" s="30"/>
      <c r="M22" s="45">
        <f>VLOOKUP(D22,'Arkusz 2'!$E$4:$G$26,3,0)</f>
        <v>0</v>
      </c>
      <c r="N22" s="44">
        <f t="shared" si="0"/>
        <v>0</v>
      </c>
      <c r="O22" s="45">
        <f t="shared" si="1"/>
        <v>0</v>
      </c>
    </row>
    <row r="23" spans="1:15">
      <c r="A23" s="28" t="s">
        <v>37</v>
      </c>
      <c r="B23" s="29" t="s">
        <v>78</v>
      </c>
      <c r="C23" s="29" t="s">
        <v>78</v>
      </c>
      <c r="D23" s="29" t="s">
        <v>78</v>
      </c>
      <c r="E23" s="30"/>
      <c r="F23" s="30"/>
      <c r="G23" s="30"/>
      <c r="H23" s="30"/>
      <c r="I23" s="30"/>
      <c r="J23" s="30"/>
      <c r="K23" s="30"/>
      <c r="L23" s="30"/>
      <c r="M23" s="45">
        <f>VLOOKUP(D23,'Arkusz 2'!$E$4:$G$26,3,0)</f>
        <v>0</v>
      </c>
      <c r="N23" s="44">
        <f t="shared" si="0"/>
        <v>0</v>
      </c>
      <c r="O23" s="45">
        <f t="shared" si="1"/>
        <v>0</v>
      </c>
    </row>
    <row r="24" spans="1:15" ht="14.25" customHeight="1">
      <c r="A24" s="28" t="s">
        <v>38</v>
      </c>
      <c r="B24" s="29" t="s">
        <v>78</v>
      </c>
      <c r="C24" s="29" t="s">
        <v>78</v>
      </c>
      <c r="D24" s="29" t="s">
        <v>78</v>
      </c>
      <c r="E24" s="30"/>
      <c r="F24" s="30"/>
      <c r="G24" s="30"/>
      <c r="H24" s="30"/>
      <c r="I24" s="30"/>
      <c r="J24" s="30"/>
      <c r="K24" s="30"/>
      <c r="L24" s="30"/>
      <c r="M24" s="45">
        <f>VLOOKUP(D24,'Arkusz 2'!$E$4:$G$26,3,0)</f>
        <v>0</v>
      </c>
      <c r="N24" s="44">
        <f t="shared" si="0"/>
        <v>0</v>
      </c>
      <c r="O24" s="45">
        <f t="shared" si="1"/>
        <v>0</v>
      </c>
    </row>
    <row r="25" spans="1:15">
      <c r="A25" s="28" t="s">
        <v>39</v>
      </c>
      <c r="B25" s="29" t="s">
        <v>78</v>
      </c>
      <c r="C25" s="29" t="s">
        <v>78</v>
      </c>
      <c r="D25" s="29" t="s">
        <v>78</v>
      </c>
      <c r="E25" s="30"/>
      <c r="F25" s="30"/>
      <c r="G25" s="30"/>
      <c r="H25" s="30"/>
      <c r="I25" s="30"/>
      <c r="J25" s="30"/>
      <c r="K25" s="30"/>
      <c r="L25" s="30"/>
      <c r="M25" s="45">
        <f>VLOOKUP(D25,'Arkusz 2'!$E$4:$G$26,3,0)</f>
        <v>0</v>
      </c>
      <c r="N25" s="44">
        <f t="shared" si="0"/>
        <v>0</v>
      </c>
      <c r="O25" s="45">
        <f t="shared" si="1"/>
        <v>0</v>
      </c>
    </row>
    <row r="26" spans="1:15">
      <c r="A26" s="28" t="s">
        <v>40</v>
      </c>
      <c r="B26" s="29" t="s">
        <v>78</v>
      </c>
      <c r="C26" s="29" t="s">
        <v>78</v>
      </c>
      <c r="D26" s="29" t="s">
        <v>78</v>
      </c>
      <c r="E26" s="30"/>
      <c r="F26" s="30"/>
      <c r="G26" s="30"/>
      <c r="H26" s="30"/>
      <c r="I26" s="30"/>
      <c r="J26" s="30"/>
      <c r="K26" s="30"/>
      <c r="L26" s="30"/>
      <c r="M26" s="45">
        <f>VLOOKUP(D26,'Arkusz 2'!$E$4:$G$26,3,0)</f>
        <v>0</v>
      </c>
      <c r="N26" s="44">
        <f t="shared" si="0"/>
        <v>0</v>
      </c>
      <c r="O26" s="45">
        <f t="shared" si="1"/>
        <v>0</v>
      </c>
    </row>
    <row r="27" spans="1:15">
      <c r="A27" s="28" t="s">
        <v>41</v>
      </c>
      <c r="B27" s="29" t="s">
        <v>78</v>
      </c>
      <c r="C27" s="29" t="s">
        <v>78</v>
      </c>
      <c r="D27" s="29" t="s">
        <v>78</v>
      </c>
      <c r="E27" s="30"/>
      <c r="F27" s="30"/>
      <c r="G27" s="30"/>
      <c r="H27" s="30"/>
      <c r="I27" s="30"/>
      <c r="J27" s="30"/>
      <c r="K27" s="30"/>
      <c r="L27" s="30"/>
      <c r="M27" s="45">
        <f>VLOOKUP(D27,'Arkusz 2'!$E$4:$G$26,3,0)</f>
        <v>0</v>
      </c>
      <c r="N27" s="44">
        <f t="shared" si="0"/>
        <v>0</v>
      </c>
      <c r="O27" s="45">
        <f t="shared" si="1"/>
        <v>0</v>
      </c>
    </row>
    <row r="28" spans="1:15">
      <c r="A28" s="28" t="s">
        <v>42</v>
      </c>
      <c r="B28" s="29" t="s">
        <v>78</v>
      </c>
      <c r="C28" s="29" t="s">
        <v>78</v>
      </c>
      <c r="D28" s="29" t="s">
        <v>78</v>
      </c>
      <c r="E28" s="30"/>
      <c r="F28" s="30"/>
      <c r="G28" s="30"/>
      <c r="H28" s="30"/>
      <c r="I28" s="30"/>
      <c r="J28" s="30"/>
      <c r="K28" s="30"/>
      <c r="L28" s="30"/>
      <c r="M28" s="45">
        <f>VLOOKUP(D28,'Arkusz 2'!$E$4:$G$26,3,0)</f>
        <v>0</v>
      </c>
      <c r="N28" s="44">
        <f t="shared" si="0"/>
        <v>0</v>
      </c>
      <c r="O28" s="45">
        <f t="shared" si="1"/>
        <v>0</v>
      </c>
    </row>
    <row r="29" spans="1:15">
      <c r="A29" s="28" t="s">
        <v>43</v>
      </c>
      <c r="B29" s="29" t="s">
        <v>78</v>
      </c>
      <c r="C29" s="29" t="s">
        <v>78</v>
      </c>
      <c r="D29" s="29" t="s">
        <v>78</v>
      </c>
      <c r="E29" s="30"/>
      <c r="F29" s="30"/>
      <c r="G29" s="30"/>
      <c r="H29" s="30"/>
      <c r="I29" s="30"/>
      <c r="J29" s="30"/>
      <c r="K29" s="30"/>
      <c r="L29" s="30"/>
      <c r="M29" s="45">
        <f>VLOOKUP(D29,'Arkusz 2'!$E$4:$G$26,3,0)</f>
        <v>0</v>
      </c>
      <c r="N29" s="44">
        <f t="shared" si="0"/>
        <v>0</v>
      </c>
      <c r="O29" s="45">
        <f t="shared" si="1"/>
        <v>0</v>
      </c>
    </row>
    <row r="30" spans="1:15">
      <c r="A30" s="28" t="s">
        <v>44</v>
      </c>
      <c r="B30" s="29" t="s">
        <v>78</v>
      </c>
      <c r="C30" s="29" t="s">
        <v>78</v>
      </c>
      <c r="D30" s="29" t="s">
        <v>78</v>
      </c>
      <c r="E30" s="30"/>
      <c r="F30" s="30"/>
      <c r="G30" s="30"/>
      <c r="H30" s="30"/>
      <c r="I30" s="30"/>
      <c r="J30" s="30"/>
      <c r="K30" s="30"/>
      <c r="L30" s="30"/>
      <c r="M30" s="45">
        <f>VLOOKUP(D30,'Arkusz 2'!$E$4:$G$26,3,0)</f>
        <v>0</v>
      </c>
      <c r="N30" s="44">
        <f t="shared" si="0"/>
        <v>0</v>
      </c>
      <c r="O30" s="45">
        <f t="shared" si="1"/>
        <v>0</v>
      </c>
    </row>
    <row r="31" spans="1:15">
      <c r="A31" s="28" t="s">
        <v>45</v>
      </c>
      <c r="B31" s="29" t="s">
        <v>78</v>
      </c>
      <c r="C31" s="29" t="s">
        <v>78</v>
      </c>
      <c r="D31" s="29" t="s">
        <v>78</v>
      </c>
      <c r="E31" s="30"/>
      <c r="F31" s="30"/>
      <c r="G31" s="30"/>
      <c r="H31" s="30"/>
      <c r="I31" s="30"/>
      <c r="J31" s="30"/>
      <c r="K31" s="30"/>
      <c r="L31" s="30"/>
      <c r="M31" s="45">
        <f>VLOOKUP(D31,'Arkusz 2'!$E$4:$G$26,3,0)</f>
        <v>0</v>
      </c>
      <c r="N31" s="44">
        <f t="shared" si="0"/>
        <v>0</v>
      </c>
      <c r="O31" s="45">
        <f t="shared" si="1"/>
        <v>0</v>
      </c>
    </row>
    <row r="32" spans="1:15">
      <c r="A32" s="28" t="s">
        <v>46</v>
      </c>
      <c r="B32" s="29" t="s">
        <v>78</v>
      </c>
      <c r="C32" s="29" t="s">
        <v>78</v>
      </c>
      <c r="D32" s="29" t="s">
        <v>78</v>
      </c>
      <c r="E32" s="30"/>
      <c r="F32" s="30"/>
      <c r="G32" s="30"/>
      <c r="H32" s="30"/>
      <c r="I32" s="30"/>
      <c r="J32" s="30"/>
      <c r="K32" s="30"/>
      <c r="L32" s="30"/>
      <c r="M32" s="45">
        <f>VLOOKUP(D32,'Arkusz 2'!$E$4:$G$26,3,0)</f>
        <v>0</v>
      </c>
      <c r="N32" s="44">
        <f t="shared" si="0"/>
        <v>0</v>
      </c>
      <c r="O32" s="45">
        <f t="shared" si="1"/>
        <v>0</v>
      </c>
    </row>
    <row r="33" spans="1:15">
      <c r="A33" s="28" t="s">
        <v>47</v>
      </c>
      <c r="B33" s="29" t="s">
        <v>78</v>
      </c>
      <c r="C33" s="29" t="s">
        <v>78</v>
      </c>
      <c r="D33" s="29" t="s">
        <v>78</v>
      </c>
      <c r="E33" s="30"/>
      <c r="F33" s="30"/>
      <c r="G33" s="30"/>
      <c r="H33" s="30"/>
      <c r="I33" s="30"/>
      <c r="J33" s="30"/>
      <c r="K33" s="30"/>
      <c r="L33" s="30"/>
      <c r="M33" s="45">
        <f>VLOOKUP(D33,'Arkusz 2'!$E$4:$G$26,3,0)</f>
        <v>0</v>
      </c>
      <c r="N33" s="44">
        <f t="shared" si="0"/>
        <v>0</v>
      </c>
      <c r="O33" s="45">
        <f t="shared" si="1"/>
        <v>0</v>
      </c>
    </row>
    <row r="34" spans="1:15">
      <c r="A34" s="28" t="s">
        <v>48</v>
      </c>
      <c r="B34" s="29" t="s">
        <v>78</v>
      </c>
      <c r="C34" s="29" t="s">
        <v>78</v>
      </c>
      <c r="D34" s="29" t="s">
        <v>78</v>
      </c>
      <c r="E34" s="30"/>
      <c r="F34" s="30"/>
      <c r="G34" s="30"/>
      <c r="H34" s="30"/>
      <c r="I34" s="30"/>
      <c r="J34" s="30"/>
      <c r="K34" s="30"/>
      <c r="L34" s="30"/>
      <c r="M34" s="45">
        <f>VLOOKUP(D34,'Arkusz 2'!$E$4:$G$26,3,0)</f>
        <v>0</v>
      </c>
      <c r="N34" s="44">
        <f t="shared" si="0"/>
        <v>0</v>
      </c>
      <c r="O34" s="45">
        <f t="shared" si="1"/>
        <v>0</v>
      </c>
    </row>
    <row r="35" spans="1:15">
      <c r="A35" s="28" t="s">
        <v>49</v>
      </c>
      <c r="B35" s="29" t="s">
        <v>78</v>
      </c>
      <c r="C35" s="29" t="s">
        <v>78</v>
      </c>
      <c r="D35" s="29" t="s">
        <v>78</v>
      </c>
      <c r="E35" s="30"/>
      <c r="F35" s="30"/>
      <c r="G35" s="30"/>
      <c r="H35" s="30"/>
      <c r="I35" s="30"/>
      <c r="J35" s="30"/>
      <c r="K35" s="30"/>
      <c r="L35" s="30"/>
      <c r="M35" s="45">
        <f>VLOOKUP(D35,'Arkusz 2'!$E$4:$G$26,3,0)</f>
        <v>0</v>
      </c>
      <c r="N35" s="44">
        <f t="shared" si="0"/>
        <v>0</v>
      </c>
      <c r="O35" s="45">
        <f t="shared" si="1"/>
        <v>0</v>
      </c>
    </row>
    <row r="36" spans="1:15">
      <c r="A36" s="28" t="s">
        <v>50</v>
      </c>
      <c r="B36" s="29" t="s">
        <v>78</v>
      </c>
      <c r="C36" s="29" t="s">
        <v>78</v>
      </c>
      <c r="D36" s="29" t="s">
        <v>78</v>
      </c>
      <c r="E36" s="30"/>
      <c r="F36" s="30"/>
      <c r="G36" s="30"/>
      <c r="H36" s="30"/>
      <c r="I36" s="30"/>
      <c r="J36" s="30"/>
      <c r="K36" s="30"/>
      <c r="L36" s="30"/>
      <c r="M36" s="45">
        <f>VLOOKUP(D36,'Arkusz 2'!$E$4:$G$26,3,0)</f>
        <v>0</v>
      </c>
      <c r="N36" s="44">
        <f t="shared" si="0"/>
        <v>0</v>
      </c>
      <c r="O36" s="45">
        <f t="shared" si="1"/>
        <v>0</v>
      </c>
    </row>
    <row r="37" spans="1:15">
      <c r="A37" s="28" t="s">
        <v>51</v>
      </c>
      <c r="B37" s="29" t="s">
        <v>78</v>
      </c>
      <c r="C37" s="29" t="s">
        <v>78</v>
      </c>
      <c r="D37" s="29" t="s">
        <v>78</v>
      </c>
      <c r="E37" s="30"/>
      <c r="F37" s="30"/>
      <c r="G37" s="30"/>
      <c r="H37" s="30"/>
      <c r="I37" s="30"/>
      <c r="J37" s="30"/>
      <c r="K37" s="30"/>
      <c r="L37" s="30"/>
      <c r="M37" s="45">
        <f>VLOOKUP(D37,'Arkusz 2'!$E$4:$G$26,3,0)</f>
        <v>0</v>
      </c>
      <c r="N37" s="44">
        <f t="shared" si="0"/>
        <v>0</v>
      </c>
      <c r="O37" s="45">
        <f t="shared" si="1"/>
        <v>0</v>
      </c>
    </row>
    <row r="38" spans="1:15">
      <c r="A38" s="28" t="s">
        <v>52</v>
      </c>
      <c r="B38" s="29" t="s">
        <v>78</v>
      </c>
      <c r="C38" s="29" t="s">
        <v>78</v>
      </c>
      <c r="D38" s="29" t="s">
        <v>78</v>
      </c>
      <c r="E38" s="30"/>
      <c r="F38" s="30"/>
      <c r="G38" s="30"/>
      <c r="H38" s="30"/>
      <c r="I38" s="30"/>
      <c r="J38" s="30"/>
      <c r="K38" s="30"/>
      <c r="L38" s="30"/>
      <c r="M38" s="45">
        <f>VLOOKUP(D38,'Arkusz 2'!$E$4:$G$26,3,0)</f>
        <v>0</v>
      </c>
      <c r="N38" s="44">
        <f t="shared" si="0"/>
        <v>0</v>
      </c>
      <c r="O38" s="45">
        <f t="shared" si="1"/>
        <v>0</v>
      </c>
    </row>
    <row r="39" spans="1:15">
      <c r="A39" s="28" t="s">
        <v>53</v>
      </c>
      <c r="B39" s="29" t="s">
        <v>78</v>
      </c>
      <c r="C39" s="29" t="s">
        <v>78</v>
      </c>
      <c r="D39" s="29" t="s">
        <v>78</v>
      </c>
      <c r="E39" s="30"/>
      <c r="F39" s="30"/>
      <c r="G39" s="30"/>
      <c r="H39" s="30"/>
      <c r="I39" s="30"/>
      <c r="J39" s="30"/>
      <c r="K39" s="30"/>
      <c r="L39" s="30"/>
      <c r="M39" s="45">
        <f>VLOOKUP(D39,'Arkusz 2'!$E$4:$G$26,3,0)</f>
        <v>0</v>
      </c>
      <c r="N39" s="44">
        <f t="shared" si="0"/>
        <v>0</v>
      </c>
      <c r="O39" s="45">
        <f t="shared" si="1"/>
        <v>0</v>
      </c>
    </row>
    <row r="40" spans="1:15">
      <c r="A40" s="28" t="s">
        <v>54</v>
      </c>
      <c r="B40" s="29" t="s">
        <v>78</v>
      </c>
      <c r="C40" s="29" t="s">
        <v>78</v>
      </c>
      <c r="D40" s="29" t="s">
        <v>78</v>
      </c>
      <c r="E40" s="30"/>
      <c r="F40" s="30"/>
      <c r="G40" s="30"/>
      <c r="H40" s="30"/>
      <c r="I40" s="30"/>
      <c r="J40" s="30"/>
      <c r="K40" s="30"/>
      <c r="L40" s="30"/>
      <c r="M40" s="45">
        <f>VLOOKUP(D40,'Arkusz 2'!$E$4:$G$26,3,0)</f>
        <v>0</v>
      </c>
      <c r="N40" s="44">
        <f t="shared" si="0"/>
        <v>0</v>
      </c>
      <c r="O40" s="45">
        <f t="shared" si="1"/>
        <v>0</v>
      </c>
    </row>
    <row r="41" spans="1:15">
      <c r="A41" s="28" t="s">
        <v>55</v>
      </c>
      <c r="B41" s="29" t="s">
        <v>78</v>
      </c>
      <c r="C41" s="29" t="s">
        <v>78</v>
      </c>
      <c r="D41" s="29" t="s">
        <v>78</v>
      </c>
      <c r="E41" s="30"/>
      <c r="F41" s="30"/>
      <c r="G41" s="30"/>
      <c r="H41" s="30"/>
      <c r="I41" s="30"/>
      <c r="J41" s="30"/>
      <c r="K41" s="30"/>
      <c r="L41" s="30"/>
      <c r="M41" s="45">
        <f>VLOOKUP(D41,'Arkusz 2'!$E$4:$G$26,3,0)</f>
        <v>0</v>
      </c>
      <c r="N41" s="44">
        <f t="shared" si="0"/>
        <v>0</v>
      </c>
      <c r="O41" s="45">
        <f t="shared" si="1"/>
        <v>0</v>
      </c>
    </row>
    <row r="43" spans="1:15">
      <c r="A43" s="52" t="s">
        <v>59</v>
      </c>
      <c r="B43" s="52"/>
      <c r="C43" s="51" t="s">
        <v>89</v>
      </c>
      <c r="D43" s="51"/>
      <c r="E43" s="51"/>
      <c r="F43" s="51"/>
      <c r="G43" s="51"/>
      <c r="H43" s="51"/>
      <c r="L43" s="32"/>
      <c r="M43" s="40" t="s">
        <v>56</v>
      </c>
      <c r="N43" s="33">
        <f>SUM(N17:N41)</f>
        <v>0</v>
      </c>
      <c r="O43" s="35">
        <f>SUM(O17:O41)</f>
        <v>0</v>
      </c>
    </row>
    <row r="44" spans="1:15">
      <c r="A44" s="52"/>
      <c r="B44" s="52"/>
      <c r="C44" s="51"/>
      <c r="D44" s="51"/>
      <c r="E44" s="51"/>
      <c r="F44" s="51"/>
      <c r="G44" s="51"/>
      <c r="H44" s="51"/>
      <c r="L44" s="50" t="s">
        <v>57</v>
      </c>
      <c r="M44" s="50"/>
      <c r="N44" s="34"/>
      <c r="O44" s="35">
        <v>5</v>
      </c>
    </row>
    <row r="45" spans="1:15">
      <c r="A45" s="22"/>
      <c r="B45" s="22"/>
      <c r="C45" s="22"/>
      <c r="D45" s="22"/>
      <c r="E45" s="22"/>
      <c r="F45" s="22"/>
      <c r="G45" s="22"/>
      <c r="H45" s="22"/>
      <c r="L45" s="49" t="s">
        <v>58</v>
      </c>
      <c r="M45" s="49"/>
      <c r="N45" s="36"/>
      <c r="O45" s="41">
        <f>O43+O44</f>
        <v>5</v>
      </c>
    </row>
    <row r="46" spans="1:15" ht="15.75">
      <c r="B46" s="72" t="s">
        <v>82</v>
      </c>
      <c r="C46" s="70"/>
      <c r="D46" s="70"/>
      <c r="E46" s="71"/>
      <c r="F46" s="71"/>
    </row>
    <row r="47" spans="1:15" ht="15.75">
      <c r="B47" s="72" t="s">
        <v>83</v>
      </c>
      <c r="C47" s="68"/>
      <c r="D47" s="69"/>
      <c r="E47" s="71"/>
      <c r="F47" s="71"/>
    </row>
    <row r="48" spans="1:15" ht="15.75">
      <c r="B48" s="72" t="s">
        <v>84</v>
      </c>
      <c r="C48" s="68"/>
      <c r="D48" s="69"/>
      <c r="E48" s="71"/>
      <c r="F48" s="71"/>
    </row>
    <row r="49" spans="2:6" ht="15.75">
      <c r="B49" s="72" t="s">
        <v>85</v>
      </c>
      <c r="C49" s="68"/>
      <c r="D49" s="69"/>
      <c r="E49" s="71"/>
      <c r="F49" s="71"/>
    </row>
    <row r="50" spans="2:6" ht="15.75">
      <c r="B50" s="72" t="s">
        <v>86</v>
      </c>
      <c r="C50" s="68"/>
      <c r="D50" s="69"/>
      <c r="E50" s="71"/>
      <c r="F50" s="71"/>
    </row>
    <row r="51" spans="2:6" ht="15.75">
      <c r="B51" s="72" t="s">
        <v>87</v>
      </c>
      <c r="C51" s="68"/>
      <c r="D51" s="69"/>
      <c r="E51" s="71"/>
      <c r="F51" s="71"/>
    </row>
    <row r="52" spans="2:6" ht="15.75">
      <c r="B52" s="72" t="s">
        <v>88</v>
      </c>
      <c r="C52" s="68"/>
      <c r="D52" s="69"/>
      <c r="E52" s="71"/>
      <c r="F52" s="71"/>
    </row>
  </sheetData>
  <sheetProtection password="8835" sheet="1" objects="1" scenarios="1"/>
  <mergeCells count="23">
    <mergeCell ref="D8:I8"/>
    <mergeCell ref="A10:C10"/>
    <mergeCell ref="A13:B13"/>
    <mergeCell ref="N15:N16"/>
    <mergeCell ref="D10:G10"/>
    <mergeCell ref="H10:I10"/>
    <mergeCell ref="J10:O10"/>
    <mergeCell ref="D11:G11"/>
    <mergeCell ref="C13:E13"/>
    <mergeCell ref="J13:O13"/>
    <mergeCell ref="A15:A16"/>
    <mergeCell ref="L45:M45"/>
    <mergeCell ref="L44:M44"/>
    <mergeCell ref="C43:H44"/>
    <mergeCell ref="A43:B44"/>
    <mergeCell ref="E15:L15"/>
    <mergeCell ref="A5:O5"/>
    <mergeCell ref="A6:O6"/>
    <mergeCell ref="A7:O7"/>
    <mergeCell ref="A2:O2"/>
    <mergeCell ref="A1:O1"/>
    <mergeCell ref="A3:O3"/>
    <mergeCell ref="A4:O4"/>
  </mergeCells>
  <dataValidations count="3">
    <dataValidation type="list" allowBlank="1" showInputMessage="1" showErrorMessage="1" sqref="B17:B41">
      <formula1>przyjazd</formula1>
    </dataValidation>
    <dataValidation type="list" allowBlank="1" showInputMessage="1" showErrorMessage="1" sqref="C17:C41">
      <formula1>wyjazd</formula1>
    </dataValidation>
    <dataValidation type="list" allowBlank="1" showInputMessage="1" showErrorMessage="1" sqref="D17:D41">
      <formula1>Hotele</formula1>
    </dataValidation>
  </dataValidations>
  <printOptions horizontalCentered="1"/>
  <pageMargins left="0.23622047244094491" right="0.23622047244094491" top="0.39370078740157483" bottom="0.23622047244094491" header="0.19685039370078741" footer="0.19685039370078741"/>
  <pageSetup paperSize="9" scale="69" orientation="landscape" horizontalDpi="1200" verticalDpi="1200" r:id="rId1"/>
  <ignoredErrors>
    <ignoredError sqref="M17:O41 N43:O4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'Arkusz 2'!$E$4:$E$26</xm:f>
          </x14:formula1>
          <xm:sqref>D17:D41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3:J26"/>
  <sheetViews>
    <sheetView topLeftCell="A4" workbookViewId="0">
      <selection activeCell="B27" sqref="B27"/>
    </sheetView>
  </sheetViews>
  <sheetFormatPr defaultRowHeight="15"/>
  <cols>
    <col min="1" max="1" width="9.140625" style="3"/>
    <col min="2" max="2" width="10.140625" style="3" bestFit="1" customWidth="1"/>
    <col min="3" max="3" width="10.140625" style="3" customWidth="1"/>
    <col min="4" max="4" width="9.140625" style="3"/>
    <col min="5" max="5" width="27.5703125" style="2" bestFit="1" customWidth="1"/>
    <col min="6" max="10" width="9.140625" style="3"/>
  </cols>
  <sheetData>
    <row r="3" spans="2:7">
      <c r="B3" s="3" t="s">
        <v>61</v>
      </c>
      <c r="E3" s="2" t="s">
        <v>81</v>
      </c>
    </row>
    <row r="4" spans="2:7">
      <c r="B4" s="3" t="s">
        <v>78</v>
      </c>
      <c r="E4" s="2" t="s">
        <v>78</v>
      </c>
      <c r="F4" s="3">
        <v>0</v>
      </c>
      <c r="G4" s="3">
        <v>0</v>
      </c>
    </row>
    <row r="5" spans="2:7">
      <c r="B5" s="4">
        <v>45397</v>
      </c>
      <c r="C5" s="4"/>
      <c r="E5" s="42" t="s">
        <v>77</v>
      </c>
      <c r="F5" s="5">
        <v>105</v>
      </c>
      <c r="G5" s="5">
        <f>F5*1</f>
        <v>105</v>
      </c>
    </row>
    <row r="6" spans="2:7">
      <c r="B6" s="4">
        <v>45398</v>
      </c>
      <c r="C6" s="4"/>
      <c r="E6" s="42" t="s">
        <v>63</v>
      </c>
      <c r="F6" s="5">
        <v>80</v>
      </c>
      <c r="G6" s="5">
        <f>F6*1</f>
        <v>80</v>
      </c>
    </row>
    <row r="7" spans="2:7">
      <c r="B7" s="4">
        <v>45399</v>
      </c>
      <c r="C7" s="4"/>
      <c r="E7" s="42" t="s">
        <v>64</v>
      </c>
      <c r="F7" s="5">
        <v>90</v>
      </c>
      <c r="G7" s="5">
        <f t="shared" ref="G7:G12" si="0">F7*1</f>
        <v>90</v>
      </c>
    </row>
    <row r="8" spans="2:7">
      <c r="B8" s="4">
        <v>45400</v>
      </c>
      <c r="E8" s="42" t="s">
        <v>65</v>
      </c>
      <c r="F8" s="5">
        <v>80</v>
      </c>
      <c r="G8" s="5">
        <f t="shared" si="0"/>
        <v>80</v>
      </c>
    </row>
    <row r="9" spans="2:7">
      <c r="E9" s="42" t="s">
        <v>30</v>
      </c>
      <c r="F9" s="5">
        <v>75</v>
      </c>
      <c r="G9" s="5">
        <f t="shared" si="0"/>
        <v>75</v>
      </c>
    </row>
    <row r="10" spans="2:7" ht="15.75" customHeight="1">
      <c r="E10" s="42" t="s">
        <v>66</v>
      </c>
      <c r="F10" s="5">
        <v>70</v>
      </c>
      <c r="G10" s="5">
        <f t="shared" si="0"/>
        <v>70</v>
      </c>
    </row>
    <row r="11" spans="2:7">
      <c r="E11" s="42" t="s">
        <v>79</v>
      </c>
      <c r="F11" s="5">
        <v>75</v>
      </c>
      <c r="G11" s="5">
        <f t="shared" si="0"/>
        <v>75</v>
      </c>
    </row>
    <row r="12" spans="2:7">
      <c r="E12" s="42" t="s">
        <v>90</v>
      </c>
      <c r="F12" s="5">
        <v>130</v>
      </c>
      <c r="G12" s="5">
        <f t="shared" si="0"/>
        <v>130</v>
      </c>
    </row>
    <row r="13" spans="2:7">
      <c r="E13" s="42" t="s">
        <v>67</v>
      </c>
      <c r="F13" s="5">
        <v>75</v>
      </c>
      <c r="G13" s="5">
        <f>F13*2</f>
        <v>150</v>
      </c>
    </row>
    <row r="14" spans="2:7">
      <c r="B14" s="3" t="s">
        <v>62</v>
      </c>
      <c r="E14" s="42" t="s">
        <v>68</v>
      </c>
      <c r="F14" s="5">
        <v>65</v>
      </c>
      <c r="G14" s="5">
        <f t="shared" ref="G14:G20" si="1">F14*2</f>
        <v>130</v>
      </c>
    </row>
    <row r="15" spans="2:7">
      <c r="B15" s="3" t="s">
        <v>78</v>
      </c>
      <c r="E15" s="42" t="s">
        <v>69</v>
      </c>
      <c r="F15" s="5">
        <v>70</v>
      </c>
      <c r="G15" s="5">
        <f t="shared" si="1"/>
        <v>140</v>
      </c>
    </row>
    <row r="16" spans="2:7">
      <c r="B16" s="4">
        <v>45399</v>
      </c>
      <c r="C16" s="4"/>
      <c r="E16" s="42" t="s">
        <v>70</v>
      </c>
      <c r="F16" s="5">
        <v>70</v>
      </c>
      <c r="G16" s="5">
        <f t="shared" si="1"/>
        <v>140</v>
      </c>
    </row>
    <row r="17" spans="2:7">
      <c r="B17" s="4">
        <v>45400</v>
      </c>
      <c r="C17" s="4"/>
      <c r="E17" s="42" t="s">
        <v>31</v>
      </c>
      <c r="F17" s="5">
        <v>65</v>
      </c>
      <c r="G17" s="5">
        <f t="shared" si="1"/>
        <v>130</v>
      </c>
    </row>
    <row r="18" spans="2:7">
      <c r="B18" s="4">
        <v>45401</v>
      </c>
      <c r="C18" s="4"/>
      <c r="E18" s="42" t="s">
        <v>71</v>
      </c>
      <c r="F18" s="5">
        <v>65</v>
      </c>
      <c r="G18" s="5">
        <f t="shared" si="1"/>
        <v>130</v>
      </c>
    </row>
    <row r="19" spans="2:7">
      <c r="B19" s="4">
        <v>45402</v>
      </c>
      <c r="C19" s="4"/>
      <c r="E19" s="42" t="s">
        <v>80</v>
      </c>
      <c r="F19" s="5">
        <v>65</v>
      </c>
      <c r="G19" s="5">
        <f t="shared" si="1"/>
        <v>130</v>
      </c>
    </row>
    <row r="20" spans="2:7">
      <c r="B20" s="4">
        <v>45403</v>
      </c>
      <c r="C20" s="4"/>
      <c r="E20" s="2" t="s">
        <v>91</v>
      </c>
      <c r="F20" s="5">
        <v>100</v>
      </c>
      <c r="G20" s="5">
        <f t="shared" si="1"/>
        <v>200</v>
      </c>
    </row>
    <row r="21" spans="2:7">
      <c r="B21" s="4">
        <v>45404</v>
      </c>
      <c r="C21" s="4"/>
      <c r="E21" s="42" t="s">
        <v>72</v>
      </c>
      <c r="F21" s="5">
        <v>55</v>
      </c>
      <c r="G21" s="5">
        <f>F21*3</f>
        <v>165</v>
      </c>
    </row>
    <row r="22" spans="2:7">
      <c r="B22" s="4">
        <v>45405</v>
      </c>
      <c r="C22" s="4"/>
      <c r="E22" s="42" t="s">
        <v>73</v>
      </c>
      <c r="F22" s="5">
        <v>60</v>
      </c>
      <c r="G22" s="5">
        <f t="shared" ref="G22:G25" si="2">F22*3</f>
        <v>180</v>
      </c>
    </row>
    <row r="23" spans="2:7">
      <c r="E23" s="42" t="s">
        <v>74</v>
      </c>
      <c r="F23" s="5">
        <v>60</v>
      </c>
      <c r="G23" s="5">
        <f t="shared" si="2"/>
        <v>180</v>
      </c>
    </row>
    <row r="24" spans="2:7">
      <c r="E24" s="42" t="s">
        <v>33</v>
      </c>
      <c r="F24" s="5">
        <v>60</v>
      </c>
      <c r="G24" s="5">
        <f t="shared" si="2"/>
        <v>180</v>
      </c>
    </row>
    <row r="25" spans="2:7">
      <c r="E25" s="42" t="s">
        <v>76</v>
      </c>
      <c r="F25" s="5">
        <v>60</v>
      </c>
      <c r="G25" s="5">
        <f t="shared" si="2"/>
        <v>180</v>
      </c>
    </row>
    <row r="26" spans="2:7">
      <c r="E26" s="42" t="s">
        <v>75</v>
      </c>
      <c r="F26" s="5">
        <v>60</v>
      </c>
      <c r="G26" s="5">
        <f>F26*4</f>
        <v>240</v>
      </c>
    </row>
  </sheetData>
  <sheetProtection password="8835" sheet="1" objects="1" scenarios="1"/>
  <dataValidations count="1">
    <dataValidation type="list" allowBlank="1" showInputMessage="1" showErrorMessage="1" sqref="E3 H24 E4:E26">
      <formula1>Hotele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4</vt:i4>
      </vt:variant>
    </vt:vector>
  </HeadingPairs>
  <TitlesOfParts>
    <vt:vector size="6" baseType="lpstr">
      <vt:lpstr>Euros 2024</vt:lpstr>
      <vt:lpstr>Arkusz 2</vt:lpstr>
      <vt:lpstr>Hotele</vt:lpstr>
      <vt:lpstr>'Euros 2024'!Obszar_wydruku</vt:lpstr>
      <vt:lpstr>przyjazd</vt:lpstr>
      <vt:lpstr>wyjazd</vt:lpstr>
    </vt:vector>
  </TitlesOfParts>
  <Company>PZTKD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Pracownik</dc:creator>
  <cp:lastModifiedBy>DellFan</cp:lastModifiedBy>
  <cp:lastPrinted>2024-01-03T14:28:28Z</cp:lastPrinted>
  <dcterms:created xsi:type="dcterms:W3CDTF">2023-12-11T15:57:15Z</dcterms:created>
  <dcterms:modified xsi:type="dcterms:W3CDTF">2024-01-03T14:31:29Z</dcterms:modified>
</cp:coreProperties>
</file>